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UDITLIGET_ADAT\"/>
    </mc:Choice>
  </mc:AlternateContent>
  <bookViews>
    <workbookView xWindow="0" yWindow="0" windowWidth="19200" windowHeight="115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N25" i="1"/>
  <c r="N26" i="1" s="1"/>
  <c r="O24" i="1"/>
  <c r="O26" i="1" s="1"/>
  <c r="M25" i="1"/>
  <c r="L25" i="1"/>
  <c r="L26" i="1" s="1"/>
  <c r="M27" i="1" s="1"/>
  <c r="M24" i="1"/>
  <c r="M26" i="1" s="1"/>
  <c r="K25" i="1"/>
  <c r="J25" i="1"/>
  <c r="J26" i="1" s="1"/>
  <c r="K27" i="1" s="1"/>
  <c r="K24" i="1"/>
  <c r="K26" i="1" s="1"/>
  <c r="I25" i="1"/>
  <c r="H25" i="1"/>
  <c r="H26" i="1" s="1"/>
  <c r="I24" i="1"/>
  <c r="I26" i="1" s="1"/>
  <c r="I27" i="1" s="1"/>
  <c r="G25" i="1"/>
  <c r="F25" i="1"/>
  <c r="F26" i="1" s="1"/>
  <c r="G24" i="1"/>
  <c r="G26" i="1" s="1"/>
  <c r="E25" i="1"/>
  <c r="D25" i="1"/>
  <c r="D26" i="1" s="1"/>
  <c r="E27" i="1" s="1"/>
  <c r="E24" i="1"/>
  <c r="E26" i="1" s="1"/>
  <c r="C27" i="1"/>
  <c r="B25" i="1"/>
  <c r="B26" i="1" s="1"/>
  <c r="C24" i="1"/>
  <c r="C26" i="1" s="1"/>
  <c r="C25" i="1"/>
  <c r="C3" i="1"/>
  <c r="C6" i="1" s="1"/>
  <c r="B8" i="1"/>
  <c r="B9" i="1" s="1"/>
  <c r="B6" i="1"/>
  <c r="B5" i="1"/>
  <c r="B4" i="1"/>
  <c r="G27" i="1" l="1"/>
  <c r="P28" i="1"/>
  <c r="O27" i="1"/>
  <c r="B7" i="1"/>
  <c r="C5" i="1"/>
  <c r="C8" i="1"/>
  <c r="C9" i="1" s="1"/>
  <c r="D9" i="1" s="1"/>
  <c r="C4" i="1"/>
  <c r="C7" i="1" l="1"/>
  <c r="D7" i="1" s="1"/>
</calcChain>
</file>

<file path=xl/sharedStrings.xml><?xml version="1.0" encoding="utf-8"?>
<sst xmlns="http://schemas.openxmlformats.org/spreadsheetml/2006/main" count="32" uniqueCount="28">
  <si>
    <t>Bruttó bér</t>
  </si>
  <si>
    <t>Nyugdíjjárulék</t>
  </si>
  <si>
    <t>SZJA</t>
  </si>
  <si>
    <t>Nettó bér</t>
  </si>
  <si>
    <t>Munkáltatói közterhek</t>
  </si>
  <si>
    <t>Összes bérköltség</t>
  </si>
  <si>
    <t>A kalkulátor az esetleges kedvezményekkel (NÉTAK, családi, elősházas, személyi, szocho-kedvezmények stb.) nem számol</t>
  </si>
  <si>
    <t>Különbség</t>
  </si>
  <si>
    <t>Eb és MP járulékok *</t>
  </si>
  <si>
    <t>* Maximum 7710-et kell levonni, a képlet kezeli!</t>
  </si>
  <si>
    <t xml:space="preserve">A turisztikai, a vendéglátóipari, a szórakoztatóipari, a szerencsejáték, a filmipari, az </t>
  </si>
  <si>
    <t xml:space="preserve">előadóművész, a rendezvényszervező és a sportszolgáltatást nyújtó ágazatokban működő </t>
  </si>
  <si>
    <t xml:space="preserve">gazdasági egységekben 2020. március, április, május és június hónapokra a foglalkoztatott </t>
  </si>
  <si>
    <t xml:space="preserve">a) munkavállalók esetében a munkáltató mentesül a munkabér utáni közterhek megfizetése alól, </t>
  </si>
  <si>
    <t>azzal, hogy annak azzal havi mértéke nem haladhatja meg az egészségügyi szolgáltatási járulék havi összegét, a 7710</t>
  </si>
  <si>
    <t>b) munkavállaló munkabérét terhelő járulékok közül kizárólag a természetbeni egészségbiztosítási járulékfizetési kötelezettség áll fenn,</t>
  </si>
  <si>
    <t>A bruttó bért kell beírni, a többit számolja a kalkulátor</t>
  </si>
  <si>
    <t>Munkáltatói költségcsökkentés kalkuláció (szocho-kedvezményekkel ne számolva):</t>
  </si>
  <si>
    <t xml:space="preserve">A jövelem </t>
  </si>
  <si>
    <t>B jövedelem</t>
  </si>
  <si>
    <t>Adott bérű dolgozók száma</t>
  </si>
  <si>
    <t>C jövedelem</t>
  </si>
  <si>
    <t>D jövedelem</t>
  </si>
  <si>
    <t>E jövedelem</t>
  </si>
  <si>
    <t>Összesen</t>
  </si>
  <si>
    <t>F jövedelem</t>
  </si>
  <si>
    <t>G jövedelem</t>
  </si>
  <si>
    <t>Ezen cellákat kell kitölteni, illetve ha nincs ilyen dolgozó a cégben, akko kinullázni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</si>
</sst>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6" xfId="0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2" fillId="0" borderId="0" xfId="0" applyFont="1"/>
    <xf numFmtId="0" fontId="0" fillId="2" borderId="1" xfId="0" applyFill="1" applyBorder="1"/>
    <xf numFmtId="0" fontId="0" fillId="2" borderId="0" xfId="0" applyFill="1"/>
    <xf numFmtId="0" fontId="2" fillId="2" borderId="0" xfId="0" applyFont="1" applyFill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4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0"/>
  <sheetViews>
    <sheetView tabSelected="1" workbookViewId="0">
      <selection activeCell="L11" sqref="L11"/>
    </sheetView>
  </sheetViews>
  <sheetFormatPr defaultRowHeight="15" x14ac:dyDescent="0.25"/>
  <cols>
    <col min="1" max="1" width="24.5703125" customWidth="1"/>
    <col min="2" max="2" width="11" customWidth="1"/>
    <col min="3" max="3" width="8.7109375" customWidth="1"/>
    <col min="4" max="4" width="12.5703125" customWidth="1"/>
  </cols>
  <sheetData>
    <row r="3" spans="1:11" x14ac:dyDescent="0.25">
      <c r="A3" s="1" t="s">
        <v>0</v>
      </c>
      <c r="B3" s="12">
        <v>161000</v>
      </c>
      <c r="C3" s="1">
        <f>B3</f>
        <v>161000</v>
      </c>
      <c r="D3" s="1" t="s">
        <v>7</v>
      </c>
      <c r="E3" s="14" t="s">
        <v>16</v>
      </c>
      <c r="F3" s="14"/>
      <c r="G3" s="14"/>
      <c r="H3" s="14"/>
      <c r="I3" s="14"/>
      <c r="J3" s="11"/>
    </row>
    <row r="4" spans="1:11" x14ac:dyDescent="0.25">
      <c r="A4" s="1" t="s">
        <v>2</v>
      </c>
      <c r="B4" s="1">
        <f>B3*0.15</f>
        <v>24150</v>
      </c>
      <c r="C4" s="1">
        <f>C3*0.15</f>
        <v>24150</v>
      </c>
      <c r="D4" s="1"/>
    </row>
    <row r="5" spans="1:11" x14ac:dyDescent="0.25">
      <c r="A5" s="1" t="s">
        <v>1</v>
      </c>
      <c r="B5" s="1">
        <f>B3*0.1</f>
        <v>16100</v>
      </c>
      <c r="C5" s="1">
        <f>C3*0</f>
        <v>0</v>
      </c>
      <c r="D5" s="1"/>
    </row>
    <row r="6" spans="1:11" ht="15.75" thickBot="1" x14ac:dyDescent="0.3">
      <c r="A6" s="2" t="s">
        <v>8</v>
      </c>
      <c r="B6" s="2">
        <f>B3*0.085</f>
        <v>13685.000000000002</v>
      </c>
      <c r="C6" s="3">
        <f>IF(C3*0.04&lt;7710,C3*0.04,7710)</f>
        <v>6440</v>
      </c>
      <c r="D6" s="2"/>
    </row>
    <row r="7" spans="1:11" ht="15.75" thickBot="1" x14ac:dyDescent="0.3">
      <c r="A7" s="5" t="s">
        <v>3</v>
      </c>
      <c r="B7" s="6">
        <f>B3-B4-B5-B6</f>
        <v>107065</v>
      </c>
      <c r="C7" s="6">
        <f>C3-C4-C5-C6</f>
        <v>130410</v>
      </c>
      <c r="D7" s="7">
        <f>C7-B7</f>
        <v>23345</v>
      </c>
    </row>
    <row r="8" spans="1:11" ht="15.75" thickBot="1" x14ac:dyDescent="0.3">
      <c r="A8" s="4" t="s">
        <v>4</v>
      </c>
      <c r="B8" s="4">
        <f>B3*0.19</f>
        <v>30590</v>
      </c>
      <c r="C8" s="4">
        <f>C3*0</f>
        <v>0</v>
      </c>
      <c r="D8" s="4"/>
    </row>
    <row r="9" spans="1:11" ht="15.75" thickBot="1" x14ac:dyDescent="0.3">
      <c r="A9" s="8" t="s">
        <v>5</v>
      </c>
      <c r="B9" s="9">
        <f>B3+B8</f>
        <v>191590</v>
      </c>
      <c r="C9" s="9">
        <f>C3+C8</f>
        <v>161000</v>
      </c>
      <c r="D9" s="10">
        <f>B9-C9</f>
        <v>30590</v>
      </c>
    </row>
    <row r="11" spans="1:11" x14ac:dyDescent="0.25">
      <c r="A11" s="11" t="s">
        <v>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11" t="s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4" spans="1:11" x14ac:dyDescent="0.25">
      <c r="A14" t="s">
        <v>10</v>
      </c>
    </row>
    <row r="15" spans="1:11" x14ac:dyDescent="0.25">
      <c r="A15" t="s">
        <v>11</v>
      </c>
    </row>
    <row r="16" spans="1:11" x14ac:dyDescent="0.25">
      <c r="A16" t="s">
        <v>12</v>
      </c>
    </row>
    <row r="17" spans="1:16" x14ac:dyDescent="0.25">
      <c r="A17" t="s">
        <v>13</v>
      </c>
    </row>
    <row r="18" spans="1:16" x14ac:dyDescent="0.25">
      <c r="A18" t="s">
        <v>15</v>
      </c>
    </row>
    <row r="19" spans="1:16" x14ac:dyDescent="0.25">
      <c r="A19" t="s">
        <v>14</v>
      </c>
    </row>
    <row r="22" spans="1:16" x14ac:dyDescent="0.25">
      <c r="A22" t="s">
        <v>17</v>
      </c>
    </row>
    <row r="23" spans="1:16" x14ac:dyDescent="0.25">
      <c r="A23" s="1"/>
      <c r="B23" s="1" t="s">
        <v>18</v>
      </c>
      <c r="C23" s="1"/>
      <c r="D23" s="1" t="s">
        <v>19</v>
      </c>
      <c r="E23" s="1"/>
      <c r="F23" s="1" t="s">
        <v>21</v>
      </c>
      <c r="G23" s="1"/>
      <c r="H23" s="1" t="s">
        <v>22</v>
      </c>
      <c r="I23" s="1"/>
      <c r="J23" s="1" t="s">
        <v>23</v>
      </c>
      <c r="K23" s="1"/>
      <c r="L23" s="1" t="s">
        <v>25</v>
      </c>
      <c r="M23" s="1"/>
      <c r="N23" s="1" t="s">
        <v>26</v>
      </c>
      <c r="O23" s="1"/>
      <c r="P23" t="s">
        <v>24</v>
      </c>
    </row>
    <row r="24" spans="1:16" x14ac:dyDescent="0.25">
      <c r="A24" s="1" t="s">
        <v>0</v>
      </c>
      <c r="B24" s="12">
        <v>161000</v>
      </c>
      <c r="C24" s="1">
        <f>B24</f>
        <v>161000</v>
      </c>
      <c r="D24" s="12">
        <v>210600</v>
      </c>
      <c r="E24" s="1">
        <f>D24</f>
        <v>210600</v>
      </c>
      <c r="F24" s="12">
        <v>300000</v>
      </c>
      <c r="G24" s="1">
        <f>F24</f>
        <v>300000</v>
      </c>
      <c r="H24" s="12">
        <v>120600</v>
      </c>
      <c r="I24" s="1">
        <f>H24</f>
        <v>120600</v>
      </c>
      <c r="J24" s="12">
        <v>0</v>
      </c>
      <c r="K24" s="1">
        <f>J24</f>
        <v>0</v>
      </c>
      <c r="L24" s="12">
        <v>0</v>
      </c>
      <c r="M24" s="1">
        <f>L24</f>
        <v>0</v>
      </c>
      <c r="N24" s="12">
        <v>0</v>
      </c>
      <c r="O24" s="1">
        <f>N24</f>
        <v>0</v>
      </c>
    </row>
    <row r="25" spans="1:16" x14ac:dyDescent="0.25">
      <c r="A25" s="1" t="s">
        <v>4</v>
      </c>
      <c r="B25" s="1">
        <f>B24*0.19</f>
        <v>30590</v>
      </c>
      <c r="C25" s="1">
        <f>C20*0</f>
        <v>0</v>
      </c>
      <c r="D25" s="1">
        <f>D24*0.19</f>
        <v>40014</v>
      </c>
      <c r="E25" s="1">
        <f>E20*0</f>
        <v>0</v>
      </c>
      <c r="F25" s="1">
        <f>F24*0.19</f>
        <v>57000</v>
      </c>
      <c r="G25" s="1">
        <f>G20*0</f>
        <v>0</v>
      </c>
      <c r="H25" s="1">
        <f>H24*0.19</f>
        <v>22914</v>
      </c>
      <c r="I25" s="1">
        <f>I20*0</f>
        <v>0</v>
      </c>
      <c r="J25" s="1">
        <f>J24*0.19</f>
        <v>0</v>
      </c>
      <c r="K25" s="1">
        <f>K20*0</f>
        <v>0</v>
      </c>
      <c r="L25" s="1">
        <f>L24*0.19</f>
        <v>0</v>
      </c>
      <c r="M25" s="1">
        <f>M20*0</f>
        <v>0</v>
      </c>
      <c r="N25" s="1">
        <f>N24*0.19</f>
        <v>0</v>
      </c>
      <c r="O25" s="1">
        <f>O20*0</f>
        <v>0</v>
      </c>
    </row>
    <row r="26" spans="1:16" x14ac:dyDescent="0.25">
      <c r="A26" s="15" t="s">
        <v>5</v>
      </c>
      <c r="B26" s="15">
        <f>B24+B25</f>
        <v>191590</v>
      </c>
      <c r="C26" s="15">
        <f>C24+C25</f>
        <v>161000</v>
      </c>
      <c r="D26" s="15">
        <f>D24+D25</f>
        <v>250614</v>
      </c>
      <c r="E26" s="15">
        <f>E24+E25</f>
        <v>210600</v>
      </c>
      <c r="F26" s="15">
        <f>F24+F25</f>
        <v>357000</v>
      </c>
      <c r="G26" s="15">
        <f>G24+G25</f>
        <v>300000</v>
      </c>
      <c r="H26" s="15">
        <f>H24+H25</f>
        <v>143514</v>
      </c>
      <c r="I26" s="15">
        <f>I24+I25</f>
        <v>120600</v>
      </c>
      <c r="J26" s="15">
        <f>J24+J25</f>
        <v>0</v>
      </c>
      <c r="K26" s="15">
        <f>K24+K25</f>
        <v>0</v>
      </c>
      <c r="L26" s="15">
        <f>L24+L25</f>
        <v>0</v>
      </c>
      <c r="M26" s="15">
        <f>M24+M25</f>
        <v>0</v>
      </c>
      <c r="N26" s="15">
        <f>N24+N25</f>
        <v>0</v>
      </c>
      <c r="O26" s="15">
        <f>O24+O25</f>
        <v>0</v>
      </c>
    </row>
    <row r="27" spans="1:16" x14ac:dyDescent="0.25">
      <c r="A27" s="17" t="s">
        <v>7</v>
      </c>
      <c r="B27" s="17"/>
      <c r="C27" s="15">
        <f>B26-C26</f>
        <v>30590</v>
      </c>
      <c r="D27" s="17"/>
      <c r="E27" s="15">
        <f>D26-E26</f>
        <v>40014</v>
      </c>
      <c r="F27" s="17"/>
      <c r="G27" s="15">
        <f>F26-G26</f>
        <v>57000</v>
      </c>
      <c r="H27" s="17"/>
      <c r="I27" s="15">
        <f>H26-I26</f>
        <v>22914</v>
      </c>
      <c r="J27" s="17"/>
      <c r="K27" s="15">
        <f>J26-K26</f>
        <v>0</v>
      </c>
      <c r="L27" s="17"/>
      <c r="M27" s="15">
        <f>L26-M26</f>
        <v>0</v>
      </c>
      <c r="N27" s="17"/>
      <c r="O27" s="15">
        <f>N26-O26</f>
        <v>0</v>
      </c>
    </row>
    <row r="28" spans="1:16" x14ac:dyDescent="0.25">
      <c r="A28" s="16" t="s">
        <v>20</v>
      </c>
      <c r="B28" s="1"/>
      <c r="C28" s="12">
        <v>1</v>
      </c>
      <c r="D28" s="1"/>
      <c r="E28" s="12">
        <v>2</v>
      </c>
      <c r="F28" s="1"/>
      <c r="G28" s="12">
        <v>1</v>
      </c>
      <c r="H28" s="1"/>
      <c r="I28" s="12">
        <v>4</v>
      </c>
      <c r="J28" s="1"/>
      <c r="K28" s="12">
        <v>0</v>
      </c>
      <c r="L28" s="1"/>
      <c r="M28" s="12">
        <v>0</v>
      </c>
      <c r="N28" s="1"/>
      <c r="O28" s="12">
        <v>0</v>
      </c>
      <c r="P28" s="18">
        <f>C27*C28+E27*E28+G27*G28+I27*I28+K27*K28+M27*M28+O27*O28</f>
        <v>259274</v>
      </c>
    </row>
    <row r="30" spans="1:16" x14ac:dyDescent="0.25">
      <c r="A30" s="14" t="s">
        <v>27</v>
      </c>
      <c r="B30" s="13"/>
      <c r="C30" s="13"/>
      <c r="D30" s="13"/>
      <c r="E30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Füredi Mariann</dc:creator>
  <cp:lastModifiedBy>Füredi Mariann</cp:lastModifiedBy>
  <dcterms:created xsi:type="dcterms:W3CDTF">2020-03-19T06:14:06Z</dcterms:created>
  <dcterms:modified xsi:type="dcterms:W3CDTF">2020-03-19T06:53:50Z</dcterms:modified>
</cp:coreProperties>
</file>